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MAIN FIGURES/Figure 7/E,F,K,L/"/>
    </mc:Choice>
  </mc:AlternateContent>
  <xr:revisionPtr revIDLastSave="0" documentId="13_ncr:1_{5740EE45-2A0C-C047-BE5F-4CFCB00B22D4}" xr6:coauthVersionLast="47" xr6:coauthVersionMax="47" xr10:uidLastSave="{00000000-0000-0000-0000-000000000000}"/>
  <bookViews>
    <workbookView xWindow="2780" yWindow="3500" windowWidth="25640" windowHeight="13440" xr2:uid="{CD4DE7FB-FA8A-C445-A6FB-477C473B4891}"/>
  </bookViews>
  <sheets>
    <sheet name="DATA FR PANLS E,F,K,L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4" i="1" l="1"/>
  <c r="G64" i="1"/>
  <c r="F64" i="1"/>
  <c r="E64" i="1"/>
  <c r="D64" i="1"/>
  <c r="B78" i="1" s="1"/>
  <c r="H42" i="1"/>
  <c r="G42" i="1"/>
  <c r="F42" i="1"/>
  <c r="E42" i="1"/>
  <c r="D42" i="1"/>
  <c r="H22" i="1"/>
  <c r="E22" i="1"/>
  <c r="D22" i="1"/>
  <c r="H4" i="1"/>
  <c r="G4" i="1"/>
  <c r="F4" i="1"/>
  <c r="E4" i="1"/>
  <c r="D4" i="1"/>
  <c r="C78" i="1" l="1"/>
  <c r="D78" i="1"/>
  <c r="E78" i="1"/>
</calcChain>
</file>

<file path=xl/sharedStrings.xml><?xml version="1.0" encoding="utf-8"?>
<sst xmlns="http://schemas.openxmlformats.org/spreadsheetml/2006/main" count="29" uniqueCount="5">
  <si>
    <t>MGG8-GSC/
shNT</t>
  </si>
  <si>
    <t>MGG8-GSC/
shFMOD</t>
  </si>
  <si>
    <t>Number of vessels</t>
  </si>
  <si>
    <t>Section</t>
  </si>
  <si>
    <t>Percentage number of vessels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</si>
</sst>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283EE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[1]MGG8!$F$4:$G$4</c:f>
                <c:numCache>
                  <c:formatCode>General</c:formatCode>
                  <c:ptCount val="2"/>
                  <c:pt idx="0">
                    <c:v>7.9185274466328975E-2</c:v>
                  </c:pt>
                  <c:pt idx="1">
                    <c:v>6.3699472973823335E-2</c:v>
                  </c:pt>
                </c:numCache>
              </c:numRef>
            </c:plus>
            <c:minus>
              <c:numRef>
                <c:f>[1]MGG8!$F$4:$G$4</c:f>
                <c:numCache>
                  <c:formatCode>General</c:formatCode>
                  <c:ptCount val="2"/>
                  <c:pt idx="0">
                    <c:v>7.9185274466328975E-2</c:v>
                  </c:pt>
                  <c:pt idx="1">
                    <c:v>6.3699472973823335E-2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[1]MGG8!$D$3:$E$3</c:f>
              <c:strCache>
                <c:ptCount val="2"/>
                <c:pt idx="0">
                  <c:v>MGG8-GSC/
shNT</c:v>
                </c:pt>
                <c:pt idx="1">
                  <c:v>MGG8-GSC/
shFMOD</c:v>
                </c:pt>
              </c:strCache>
            </c:strRef>
          </c:cat>
          <c:val>
            <c:numRef>
              <c:f>[1]MGG8!$D$4:$E$4</c:f>
              <c:numCache>
                <c:formatCode>General</c:formatCode>
                <c:ptCount val="2"/>
                <c:pt idx="0">
                  <c:v>0.55137500000000006</c:v>
                </c:pt>
                <c:pt idx="1">
                  <c:v>0.21914285714285714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45-FB44-BC93-2DC286D5D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54016"/>
        <c:axId val="50548672"/>
      </c:barChart>
      <c:catAx>
        <c:axId val="5045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548672"/>
        <c:crosses val="autoZero"/>
        <c:auto val="1"/>
        <c:lblAlgn val="ctr"/>
        <c:lblOffset val="100"/>
        <c:noMultiLvlLbl val="0"/>
      </c:catAx>
      <c:valAx>
        <c:axId val="50548672"/>
        <c:scaling>
          <c:orientation val="minMax"/>
          <c:max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Colocalization Coefficient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1759242304014323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54016"/>
        <c:crosses val="autoZero"/>
        <c:crossBetween val="between"/>
        <c:majorUnit val="0.1"/>
        <c:min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283EE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[1]MGG8!$F$42:$G$42</c:f>
                <c:numCache>
                  <c:formatCode>General</c:formatCode>
                  <c:ptCount val="2"/>
                  <c:pt idx="0">
                    <c:v>9.4512740385823282</c:v>
                  </c:pt>
                  <c:pt idx="1">
                    <c:v>3.6559670728953768</c:v>
                  </c:pt>
                </c:numCache>
              </c:numRef>
            </c:plus>
            <c:minus>
              <c:numRef>
                <c:f>[1]MGG8!$F$42:$G$42</c:f>
                <c:numCache>
                  <c:formatCode>General</c:formatCode>
                  <c:ptCount val="2"/>
                  <c:pt idx="0">
                    <c:v>9.4512740385823282</c:v>
                  </c:pt>
                  <c:pt idx="1">
                    <c:v>3.6559670728953768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[1]MGG8!$D$41:$E$41</c:f>
              <c:strCache>
                <c:ptCount val="2"/>
                <c:pt idx="0">
                  <c:v>MGG8-GSC/
shNT</c:v>
                </c:pt>
                <c:pt idx="1">
                  <c:v>MGG8-GSC/
shFMOD</c:v>
                </c:pt>
              </c:strCache>
            </c:strRef>
          </c:cat>
          <c:val>
            <c:numRef>
              <c:f>[1]MGG8!$D$42:$E$42</c:f>
              <c:numCache>
                <c:formatCode>General</c:formatCode>
                <c:ptCount val="2"/>
                <c:pt idx="0">
                  <c:v>45.558571428571433</c:v>
                </c:pt>
                <c:pt idx="1">
                  <c:v>20.334285714285716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6B-EE46-B609-68ADB7CC1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72864"/>
        <c:axId val="50550400"/>
      </c:barChart>
      <c:catAx>
        <c:axId val="5117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550400"/>
        <c:crosses val="autoZero"/>
        <c:auto val="1"/>
        <c:lblAlgn val="ctr"/>
        <c:lblOffset val="100"/>
        <c:noMultiLvlLbl val="0"/>
      </c:catAx>
      <c:valAx>
        <c:axId val="505504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Mean intensity of blood vessels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17286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283EE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[1]MGG8!$F$22:$G$22</c:f>
                <c:numCache>
                  <c:formatCode>General</c:formatCode>
                  <c:ptCount val="2"/>
                  <c:pt idx="0">
                    <c:v>1957.6</c:v>
                  </c:pt>
                  <c:pt idx="1">
                    <c:v>1599.4</c:v>
                  </c:pt>
                </c:numCache>
              </c:numRef>
            </c:plus>
            <c:minus>
              <c:numRef>
                <c:f>[1]MGG8!$F$22:$G$22</c:f>
                <c:numCache>
                  <c:formatCode>General</c:formatCode>
                  <c:ptCount val="2"/>
                  <c:pt idx="0">
                    <c:v>1957.6</c:v>
                  </c:pt>
                  <c:pt idx="1">
                    <c:v>1599.4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[1]MGG8!$D$21:$E$21</c:f>
              <c:strCache>
                <c:ptCount val="2"/>
                <c:pt idx="0">
                  <c:v>MGG8-GSC/
shNT</c:v>
                </c:pt>
                <c:pt idx="1">
                  <c:v>MGG8-GSC/
shFMOD</c:v>
                </c:pt>
              </c:strCache>
            </c:strRef>
          </c:cat>
          <c:val>
            <c:numRef>
              <c:f>[1]MGG8!$D$22:$E$22</c:f>
              <c:numCache>
                <c:formatCode>General</c:formatCode>
                <c:ptCount val="2"/>
                <c:pt idx="0">
                  <c:v>16790.112727272728</c:v>
                </c:pt>
                <c:pt idx="1">
                  <c:v>7679.7800000000007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D8-A640-B05A-FD25F9336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173888"/>
        <c:axId val="50552128"/>
      </c:barChart>
      <c:catAx>
        <c:axId val="5117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552128"/>
        <c:crosses val="autoZero"/>
        <c:auto val="1"/>
        <c:lblAlgn val="ctr"/>
        <c:lblOffset val="100"/>
        <c:noMultiLvlLbl val="0"/>
      </c:catAx>
      <c:valAx>
        <c:axId val="50552128"/>
        <c:scaling>
          <c:orientation val="minMax"/>
          <c:max val="200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173888"/>
        <c:crosses val="autoZero"/>
        <c:crossBetween val="between"/>
        <c:majorUnit val="5000"/>
        <c:dispUnits>
          <c:builtInUnit val="tenThousands"/>
          <c:dispUnitsLbl>
            <c:layout>
              <c:manualLayout>
                <c:xMode val="edge"/>
                <c:yMode val="edge"/>
                <c:x val="3.3283553600280243E-2"/>
                <c:y val="5.9229273758707554E-2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GB" sz="1100" b="1">
                      <a:solidFill>
                        <a:schemeClr val="tx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Area of blood vessels (um</a:t>
                  </a:r>
                  <a:r>
                    <a:rPr lang="en-GB" sz="1100" b="1" baseline="30000">
                      <a:solidFill>
                        <a:schemeClr val="tx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2</a:t>
                  </a:r>
                  <a:r>
                    <a:rPr lang="en-GB" sz="1100" b="1">
                      <a:solidFill>
                        <a:schemeClr val="tx1"/>
                      </a:solidFill>
                      <a:latin typeface="Times New Roman" panose="02020603050405020304" pitchFamily="18" charset="0"/>
                      <a:cs typeface="Times New Roman" panose="02020603050405020304" pitchFamily="18" charset="0"/>
                    </a:rPr>
                    <a:t>)x 10000</a:t>
                  </a:r>
                </a:p>
              </c:rich>
            </c:tx>
            <c:spPr>
              <a:noFill/>
              <a:ln>
                <a:noFill/>
              </a:ln>
              <a:effectLst/>
            </c:sp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283EE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[1]MGG8!$F$64:$G$64</c:f>
                <c:numCache>
                  <c:formatCode>General</c:formatCode>
                  <c:ptCount val="2"/>
                  <c:pt idx="0">
                    <c:v>0.57735026918962573</c:v>
                  </c:pt>
                  <c:pt idx="1">
                    <c:v>0.81649658092772603</c:v>
                  </c:pt>
                </c:numCache>
              </c:numRef>
            </c:plus>
            <c:minus>
              <c:numRef>
                <c:f>[1]MGG8!$F$64:$G$64</c:f>
                <c:numCache>
                  <c:formatCode>General</c:formatCode>
                  <c:ptCount val="2"/>
                  <c:pt idx="0">
                    <c:v>0.57735026918962573</c:v>
                  </c:pt>
                  <c:pt idx="1">
                    <c:v>0.81649658092772603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[1]MGG8!$D$63:$E$63</c:f>
              <c:strCache>
                <c:ptCount val="2"/>
                <c:pt idx="0">
                  <c:v>MGG8-GSC/
shNT</c:v>
                </c:pt>
                <c:pt idx="1">
                  <c:v>MGG8-GSC/
shFMOD</c:v>
                </c:pt>
              </c:strCache>
            </c:strRef>
          </c:cat>
          <c:val>
            <c:numRef>
              <c:f>[1]MGG8!$D$64:$E$64</c:f>
              <c:numCache>
                <c:formatCode>General</c:formatCode>
                <c:ptCount val="2"/>
                <c:pt idx="0">
                  <c:v>3.5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EA-6245-9B9E-FB2B708C7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38304"/>
        <c:axId val="51184768"/>
      </c:barChart>
      <c:catAx>
        <c:axId val="5033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184768"/>
        <c:crosses val="autoZero"/>
        <c:auto val="1"/>
        <c:lblAlgn val="ctr"/>
        <c:lblOffset val="100"/>
        <c:noMultiLvlLbl val="0"/>
      </c:catAx>
      <c:valAx>
        <c:axId val="511847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VM+</a:t>
                </a:r>
                <a:r>
                  <a:rPr lang="en-GB" sz="1400" b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GB" sz="1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vessels/section</a:t>
                </a:r>
              </a:p>
            </c:rich>
          </c:tx>
          <c:layout>
            <c:manualLayout>
              <c:xMode val="edge"/>
              <c:yMode val="edge"/>
              <c:x val="1.9012791966122298E-2"/>
              <c:y val="0.1971347296467967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338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283EE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[1]MGG8!$D$78:$E$78</c:f>
                <c:numCache>
                  <c:formatCode>General</c:formatCode>
                  <c:ptCount val="2"/>
                  <c:pt idx="0">
                    <c:v>16.49572197684645</c:v>
                  </c:pt>
                  <c:pt idx="1">
                    <c:v>23.328473740792173</c:v>
                  </c:pt>
                </c:numCache>
              </c:numRef>
            </c:plus>
            <c:minus>
              <c:numRef>
                <c:f>[1]MGG8!$D$78:$E$78</c:f>
                <c:numCache>
                  <c:formatCode>General</c:formatCode>
                  <c:ptCount val="2"/>
                  <c:pt idx="0">
                    <c:v>16.49572197684645</c:v>
                  </c:pt>
                  <c:pt idx="1">
                    <c:v>23.328473740792173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[1]MGG8!$B$77:$C$77</c:f>
              <c:strCache>
                <c:ptCount val="2"/>
                <c:pt idx="0">
                  <c:v>MGG8-GSC/
shNT</c:v>
                </c:pt>
                <c:pt idx="1">
                  <c:v>MGG8-GSC/
shFMOD</c:v>
                </c:pt>
              </c:strCache>
            </c:strRef>
          </c:cat>
          <c:val>
            <c:numRef>
              <c:f>[1]MGG8!$B$78:$C$78</c:f>
              <c:numCache>
                <c:formatCode>General</c:formatCode>
                <c:ptCount val="2"/>
                <c:pt idx="0">
                  <c:v>100</c:v>
                </c:pt>
                <c:pt idx="1">
                  <c:v>28.571428571428569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B7-B64B-BB8A-905DDD46F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098112"/>
        <c:axId val="51186496"/>
      </c:barChart>
      <c:catAx>
        <c:axId val="5109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186496"/>
        <c:crosses val="autoZero"/>
        <c:auto val="1"/>
        <c:lblAlgn val="ctr"/>
        <c:lblOffset val="100"/>
        <c:noMultiLvlLbl val="0"/>
      </c:catAx>
      <c:valAx>
        <c:axId val="51186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VM+ vessels/section (%)</a:t>
                </a:r>
              </a:p>
            </c:rich>
          </c:tx>
          <c:layout>
            <c:manualLayout>
              <c:xMode val="edge"/>
              <c:yMode val="edge"/>
              <c:x val="3.0555452978521032E-2"/>
              <c:y val="0.113880774020940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098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374650</xdr:colOff>
      <xdr:row>1</xdr:row>
      <xdr:rowOff>69850</xdr:rowOff>
    </xdr:from>
    <xdr:to>
      <xdr:col>16</xdr:col>
      <xdr:colOff>234950</xdr:colOff>
      <xdr:row>12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DFC1FE-6F5D-4E47-BB3D-082DBDA5E8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241300</xdr:colOff>
      <xdr:row>39</xdr:row>
      <xdr:rowOff>122116</xdr:rowOff>
    </xdr:from>
    <xdr:to>
      <xdr:col>16</xdr:col>
      <xdr:colOff>101600</xdr:colOff>
      <xdr:row>57</xdr:row>
      <xdr:rowOff>90366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401541-9EAA-3E49-A0CF-39F85DA1BB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61546</xdr:colOff>
      <xdr:row>15</xdr:row>
      <xdr:rowOff>39076</xdr:rowOff>
    </xdr:from>
    <xdr:to>
      <xdr:col>16</xdr:col>
      <xdr:colOff>595923</xdr:colOff>
      <xdr:row>27</xdr:row>
      <xdr:rowOff>18561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BCCC0F0-FF44-2C43-B28B-0F1584A44C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229576</xdr:colOff>
      <xdr:row>49</xdr:row>
      <xdr:rowOff>25398</xdr:rowOff>
    </xdr:from>
    <xdr:to>
      <xdr:col>16</xdr:col>
      <xdr:colOff>366346</xdr:colOff>
      <xdr:row>62</xdr:row>
      <xdr:rowOff>532421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9F5770E-A16D-164E-8916-2A34158E76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146538</xdr:colOff>
      <xdr:row>76</xdr:row>
      <xdr:rowOff>142630</xdr:rowOff>
    </xdr:from>
    <xdr:to>
      <xdr:col>16</xdr:col>
      <xdr:colOff>0</xdr:colOff>
      <xdr:row>88</xdr:row>
      <xdr:rowOff>130907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1B5C3E7-3879-144C-8409-85C9B59B6C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reoshisengupta/Downloads/GREEN%20PENDRIVE/VM%20Calculations/vm%20calculations%20final%207.11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2"/>
      <sheetName val="4"/>
      <sheetName val="5"/>
      <sheetName val="15"/>
      <sheetName val="9"/>
      <sheetName val="10"/>
      <sheetName val="16"/>
      <sheetName val="14"/>
      <sheetName val="12"/>
      <sheetName val="8"/>
      <sheetName val="11"/>
      <sheetName val="19"/>
      <sheetName val="6"/>
      <sheetName val="44"/>
      <sheetName val="DBT Luc"/>
      <sheetName val="AGR53"/>
      <sheetName val="MGG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3">
          <cell r="D3" t="str">
            <v>MGG8-GSC/
shNT</v>
          </cell>
          <cell r="E3" t="str">
            <v>MGG8-GSC/
shFMOD</v>
          </cell>
        </row>
        <row r="4">
          <cell r="D4">
            <v>0.55137500000000006</v>
          </cell>
          <cell r="E4">
            <v>0.21914285714285714</v>
          </cell>
          <cell r="F4">
            <v>7.9185274466328975E-2</v>
          </cell>
          <cell r="G4">
            <v>6.3699472973823335E-2</v>
          </cell>
        </row>
        <row r="21">
          <cell r="D21" t="str">
            <v>MGG8-GSC/
shNT</v>
          </cell>
          <cell r="E21" t="str">
            <v>MGG8-GSC/
shFMOD</v>
          </cell>
        </row>
        <row r="22">
          <cell r="D22">
            <v>16790.112727272728</v>
          </cell>
          <cell r="E22">
            <v>7679.7800000000007</v>
          </cell>
          <cell r="F22">
            <v>1957.6</v>
          </cell>
          <cell r="G22">
            <v>1599.4</v>
          </cell>
        </row>
        <row r="41">
          <cell r="D41" t="str">
            <v>MGG8-GSC/
shNT</v>
          </cell>
          <cell r="E41" t="str">
            <v>MGG8-GSC/
shFMOD</v>
          </cell>
        </row>
        <row r="42">
          <cell r="D42">
            <v>45.558571428571433</v>
          </cell>
          <cell r="E42">
            <v>20.334285714285716</v>
          </cell>
          <cell r="F42">
            <v>9.4512740385823282</v>
          </cell>
          <cell r="G42">
            <v>3.6559670728953768</v>
          </cell>
        </row>
        <row r="63">
          <cell r="D63" t="str">
            <v>MGG8-GSC/
shNT</v>
          </cell>
          <cell r="E63" t="str">
            <v>MGG8-GSC/
shFMOD</v>
          </cell>
        </row>
        <row r="64">
          <cell r="D64">
            <v>3.5</v>
          </cell>
          <cell r="E64">
            <v>1</v>
          </cell>
          <cell r="F64">
            <v>0.57735026918962573</v>
          </cell>
          <cell r="G64">
            <v>0.81649658092772603</v>
          </cell>
        </row>
        <row r="77">
          <cell r="B77" t="str">
            <v>MGG8-GSC/
shNT</v>
          </cell>
          <cell r="C77" t="str">
            <v>MGG8-GSC/
shFMOD</v>
          </cell>
        </row>
        <row r="78">
          <cell r="B78">
            <v>100</v>
          </cell>
          <cell r="C78">
            <v>28.571428571428569</v>
          </cell>
          <cell r="D78">
            <v>16.49572197684645</v>
          </cell>
          <cell r="E78">
            <v>23.328473740792173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6D0F5-8402-5F43-A283-E03912069D42}">
  <dimension ref="A3:H78"/>
  <sheetViews>
    <sheetView tabSelected="1" workbookViewId="0">
      <selection activeCell="R12" sqref="R12"/>
    </sheetView>
  </sheetViews>
  <sheetFormatPr baseColWidth="10" defaultColWidth="8.83203125" defaultRowHeight="16" x14ac:dyDescent="0.2"/>
  <cols>
    <col min="2" max="2" width="11.1640625" style="4" bestFit="1" customWidth="1"/>
    <col min="3" max="3" width="11.83203125" style="4" customWidth="1"/>
  </cols>
  <sheetData>
    <row r="3" spans="2:8" ht="51" x14ac:dyDescent="0.2">
      <c r="B3" s="1" t="s">
        <v>0</v>
      </c>
      <c r="C3" s="1" t="s">
        <v>1</v>
      </c>
      <c r="D3" s="1" t="s">
        <v>0</v>
      </c>
      <c r="E3" s="1" t="s">
        <v>1</v>
      </c>
      <c r="F3" s="1" t="s">
        <v>0</v>
      </c>
      <c r="G3" s="1" t="s">
        <v>1</v>
      </c>
      <c r="H3" s="2"/>
    </row>
    <row r="4" spans="2:8" x14ac:dyDescent="0.2">
      <c r="B4" s="3">
        <v>0.52700000000000002</v>
      </c>
      <c r="C4" s="3">
        <v>0.28899999999999998</v>
      </c>
      <c r="D4" s="2">
        <f>AVERAGE(B4:B11)</f>
        <v>0.55137500000000006</v>
      </c>
      <c r="E4" s="2">
        <f>AVERAGE(C4:C10)</f>
        <v>0.21914285714285714</v>
      </c>
      <c r="F4" s="2">
        <f>STDEV(B4:B17)</f>
        <v>7.9185274466328975E-2</v>
      </c>
      <c r="G4" s="2">
        <f>STDEV(C4:C10)</f>
        <v>6.3699472973823335E-2</v>
      </c>
      <c r="H4" s="2">
        <f>TTEST(B4:B11,C4:C11,2,3)</f>
        <v>3.1750519025125439E-7</v>
      </c>
    </row>
    <row r="5" spans="2:8" x14ac:dyDescent="0.2">
      <c r="B5" s="3">
        <v>0.64200000000000002</v>
      </c>
      <c r="C5" s="3">
        <v>0.223</v>
      </c>
    </row>
    <row r="6" spans="2:8" x14ac:dyDescent="0.2">
      <c r="B6" s="3">
        <v>0.46200000000000002</v>
      </c>
      <c r="C6" s="3">
        <v>0.20100000000000001</v>
      </c>
    </row>
    <row r="7" spans="2:8" x14ac:dyDescent="0.2">
      <c r="B7" s="3">
        <v>0.50900000000000001</v>
      </c>
      <c r="C7" s="3">
        <v>0.19620000000000001</v>
      </c>
    </row>
    <row r="8" spans="2:8" x14ac:dyDescent="0.2">
      <c r="B8" s="3">
        <v>0.65200000000000002</v>
      </c>
      <c r="C8" s="3">
        <v>0.1888</v>
      </c>
    </row>
    <row r="9" spans="2:8" x14ac:dyDescent="0.2">
      <c r="B9" s="3">
        <v>0.57799999999999996</v>
      </c>
      <c r="C9" s="3">
        <v>0.124</v>
      </c>
    </row>
    <row r="10" spans="2:8" x14ac:dyDescent="0.2">
      <c r="B10" s="3">
        <v>0.56699999999999995</v>
      </c>
      <c r="C10" s="3">
        <v>0.312</v>
      </c>
    </row>
    <row r="11" spans="2:8" x14ac:dyDescent="0.2">
      <c r="B11" s="3">
        <v>0.47399999999999998</v>
      </c>
    </row>
    <row r="12" spans="2:8" x14ac:dyDescent="0.2">
      <c r="B12" s="3">
        <v>0.56699999999999995</v>
      </c>
    </row>
    <row r="13" spans="2:8" x14ac:dyDescent="0.2">
      <c r="B13" s="3">
        <v>0.67500000000000004</v>
      </c>
    </row>
    <row r="14" spans="2:8" x14ac:dyDescent="0.2">
      <c r="B14" s="3">
        <v>0.67700000000000005</v>
      </c>
    </row>
    <row r="15" spans="2:8" x14ac:dyDescent="0.2">
      <c r="B15" s="3">
        <v>0.72</v>
      </c>
    </row>
    <row r="16" spans="2:8" x14ac:dyDescent="0.2">
      <c r="B16" s="3">
        <v>0.63</v>
      </c>
    </row>
    <row r="17" spans="2:8" x14ac:dyDescent="0.2">
      <c r="B17" s="3">
        <v>0.57999999999999996</v>
      </c>
    </row>
    <row r="21" spans="2:8" ht="51" x14ac:dyDescent="0.2">
      <c r="B21" s="1" t="s">
        <v>0</v>
      </c>
      <c r="C21" s="1" t="s">
        <v>1</v>
      </c>
      <c r="D21" s="1" t="s">
        <v>0</v>
      </c>
      <c r="E21" s="1" t="s">
        <v>1</v>
      </c>
      <c r="F21" s="1" t="s">
        <v>0</v>
      </c>
      <c r="G21" s="1" t="s">
        <v>1</v>
      </c>
      <c r="H21" s="2"/>
    </row>
    <row r="22" spans="2:8" x14ac:dyDescent="0.2">
      <c r="B22" s="3">
        <v>18496.8</v>
      </c>
      <c r="C22" s="3">
        <v>9505.2999999999993</v>
      </c>
      <c r="D22" s="2">
        <f>AVERAGE(B22:B32)</f>
        <v>16790.112727272728</v>
      </c>
      <c r="E22" s="2">
        <f>AVERAGE(C22:C28)</f>
        <v>7679.7800000000007</v>
      </c>
      <c r="F22" s="2">
        <v>1957.6</v>
      </c>
      <c r="G22" s="2">
        <v>1599.4</v>
      </c>
      <c r="H22" s="2">
        <f>TTEST(B22:B32,C22:C28,2,3)</f>
        <v>1.0307671820597639E-4</v>
      </c>
    </row>
    <row r="23" spans="2:8" x14ac:dyDescent="0.2">
      <c r="B23" s="3">
        <v>19211.8</v>
      </c>
      <c r="C23" s="3">
        <v>5245.7</v>
      </c>
    </row>
    <row r="24" spans="2:8" x14ac:dyDescent="0.2">
      <c r="B24" s="3">
        <v>19456.7</v>
      </c>
      <c r="C24" s="3">
        <v>8768.98</v>
      </c>
    </row>
    <row r="25" spans="2:8" x14ac:dyDescent="0.2">
      <c r="B25" s="3">
        <v>17545.8</v>
      </c>
      <c r="C25" s="3">
        <v>8787.23</v>
      </c>
    </row>
    <row r="26" spans="2:8" x14ac:dyDescent="0.2">
      <c r="B26" s="3">
        <v>17956.400000000001</v>
      </c>
      <c r="C26" s="3">
        <v>5568.8</v>
      </c>
    </row>
    <row r="27" spans="2:8" x14ac:dyDescent="0.2">
      <c r="B27" s="3">
        <v>19869.3</v>
      </c>
      <c r="C27" s="3">
        <v>7543.5</v>
      </c>
    </row>
    <row r="28" spans="2:8" x14ac:dyDescent="0.2">
      <c r="B28" s="3">
        <v>15668.8</v>
      </c>
      <c r="C28" s="3">
        <v>8338.9500000000007</v>
      </c>
    </row>
    <row r="29" spans="2:8" x14ac:dyDescent="0.2">
      <c r="B29" s="3">
        <v>17895.900000000001</v>
      </c>
    </row>
    <row r="30" spans="2:8" x14ac:dyDescent="0.2">
      <c r="B30" s="3">
        <v>19876.7</v>
      </c>
    </row>
    <row r="31" spans="2:8" x14ac:dyDescent="0.2">
      <c r="B31" s="3">
        <v>1956.54</v>
      </c>
    </row>
    <row r="32" spans="2:8" x14ac:dyDescent="0.2">
      <c r="B32" s="3">
        <v>16756.5</v>
      </c>
    </row>
    <row r="33" spans="2:8" x14ac:dyDescent="0.2">
      <c r="B33" s="3">
        <v>14500</v>
      </c>
    </row>
    <row r="34" spans="2:8" x14ac:dyDescent="0.2">
      <c r="B34" s="3">
        <v>18373</v>
      </c>
    </row>
    <row r="35" spans="2:8" x14ac:dyDescent="0.2">
      <c r="B35" s="3">
        <v>15622</v>
      </c>
    </row>
    <row r="41" spans="2:8" ht="51" x14ac:dyDescent="0.2">
      <c r="B41" s="5" t="s">
        <v>0</v>
      </c>
      <c r="C41" s="5" t="s">
        <v>1</v>
      </c>
      <c r="D41" s="1" t="s">
        <v>0</v>
      </c>
      <c r="E41" s="1" t="s">
        <v>1</v>
      </c>
      <c r="F41" s="2"/>
      <c r="G41" s="2"/>
      <c r="H41" s="2"/>
    </row>
    <row r="42" spans="2:8" x14ac:dyDescent="0.2">
      <c r="B42" s="3">
        <v>35.19</v>
      </c>
      <c r="C42" s="3">
        <v>16.04</v>
      </c>
      <c r="D42" s="2">
        <f>AVERAGE(B42:B48)</f>
        <v>45.558571428571433</v>
      </c>
      <c r="E42" s="2">
        <f>AVERAGE(C42:C48)</f>
        <v>20.334285714285716</v>
      </c>
      <c r="F42" s="2">
        <f>STDEV(B42:B48)</f>
        <v>9.4512740385823282</v>
      </c>
      <c r="G42" s="2">
        <f>STDEV(C42:C48)</f>
        <v>3.6559670728953768</v>
      </c>
      <c r="H42" s="2">
        <f>TTEST(B42:B48,C42:C48,2,3)</f>
        <v>1.9724899988319815E-4</v>
      </c>
    </row>
    <row r="43" spans="2:8" x14ac:dyDescent="0.2">
      <c r="B43" s="3">
        <v>33.450000000000003</v>
      </c>
      <c r="C43" s="3">
        <v>19.14</v>
      </c>
      <c r="D43" s="2"/>
      <c r="E43" s="2"/>
    </row>
    <row r="44" spans="2:8" x14ac:dyDescent="0.2">
      <c r="B44" s="3">
        <v>47.92</v>
      </c>
      <c r="C44" s="3">
        <v>18.559999999999999</v>
      </c>
      <c r="D44" s="2"/>
      <c r="E44" s="2"/>
    </row>
    <row r="45" spans="2:8" x14ac:dyDescent="0.2">
      <c r="B45" s="3">
        <v>52.34</v>
      </c>
      <c r="C45" s="3">
        <v>17.559999999999999</v>
      </c>
      <c r="D45" s="2"/>
      <c r="E45" s="2"/>
    </row>
    <row r="46" spans="2:8" x14ac:dyDescent="0.2">
      <c r="B46" s="3">
        <v>49.12</v>
      </c>
      <c r="C46" s="3">
        <v>21.78</v>
      </c>
      <c r="D46" s="2"/>
      <c r="E46" s="2"/>
    </row>
    <row r="47" spans="2:8" x14ac:dyDescent="0.2">
      <c r="B47" s="3">
        <v>59.66</v>
      </c>
      <c r="C47" s="3">
        <v>22.34</v>
      </c>
      <c r="D47" s="2"/>
      <c r="E47" s="2"/>
    </row>
    <row r="48" spans="2:8" x14ac:dyDescent="0.2">
      <c r="B48" s="3">
        <v>41.23</v>
      </c>
      <c r="C48" s="3">
        <v>26.92</v>
      </c>
      <c r="D48" s="2"/>
      <c r="E48" s="2"/>
    </row>
    <row r="49" spans="1:8" x14ac:dyDescent="0.2">
      <c r="B49" s="3">
        <v>56.7</v>
      </c>
      <c r="C49" s="3"/>
      <c r="D49" s="2"/>
      <c r="E49" s="2"/>
    </row>
    <row r="50" spans="1:8" x14ac:dyDescent="0.2">
      <c r="B50" s="3">
        <v>44.34</v>
      </c>
      <c r="C50" s="3"/>
      <c r="D50" s="2"/>
      <c r="E50" s="2"/>
    </row>
    <row r="51" spans="1:8" x14ac:dyDescent="0.2">
      <c r="B51" s="3">
        <v>40.19</v>
      </c>
    </row>
    <row r="52" spans="1:8" x14ac:dyDescent="0.2">
      <c r="B52" s="3">
        <v>45.13</v>
      </c>
    </row>
    <row r="53" spans="1:8" x14ac:dyDescent="0.2">
      <c r="B53" s="3">
        <v>34.799999999999997</v>
      </c>
    </row>
    <row r="54" spans="1:8" x14ac:dyDescent="0.2">
      <c r="B54" s="3">
        <v>51.7</v>
      </c>
    </row>
    <row r="55" spans="1:8" x14ac:dyDescent="0.2">
      <c r="B55" s="3">
        <v>39.700000000000003</v>
      </c>
    </row>
    <row r="61" spans="1:8" x14ac:dyDescent="0.2">
      <c r="A61" s="3" t="s">
        <v>2</v>
      </c>
    </row>
    <row r="63" spans="1:8" ht="51" x14ac:dyDescent="0.2">
      <c r="A63" s="3" t="s">
        <v>3</v>
      </c>
      <c r="B63" s="5" t="s">
        <v>0</v>
      </c>
      <c r="C63" s="6" t="s">
        <v>1</v>
      </c>
      <c r="D63" s="7" t="s">
        <v>0</v>
      </c>
      <c r="E63" s="7" t="s">
        <v>1</v>
      </c>
      <c r="F63" s="7" t="s">
        <v>0</v>
      </c>
      <c r="G63" s="7" t="s">
        <v>1</v>
      </c>
      <c r="H63" s="2"/>
    </row>
    <row r="64" spans="1:8" x14ac:dyDescent="0.2">
      <c r="A64" s="2">
        <v>1</v>
      </c>
      <c r="B64" s="8">
        <v>3</v>
      </c>
      <c r="C64" s="3">
        <v>1</v>
      </c>
      <c r="D64" s="2">
        <f>AVERAGE(B64:B67)</f>
        <v>3.5</v>
      </c>
      <c r="E64" s="2">
        <f>AVERAGE(C64:C70)</f>
        <v>1</v>
      </c>
      <c r="F64" s="2">
        <f>STDEV(B64:B67)</f>
        <v>0.57735026918962573</v>
      </c>
      <c r="G64" s="2">
        <f>STDEV(C64:C70)</f>
        <v>0.81649658092772603</v>
      </c>
      <c r="H64" s="2">
        <f>TTEST(B64:B67,C64:C70,2,3)</f>
        <v>3.033797518435535E-4</v>
      </c>
    </row>
    <row r="65" spans="1:5" x14ac:dyDescent="0.2">
      <c r="A65" s="2">
        <v>2</v>
      </c>
      <c r="B65" s="8">
        <v>4</v>
      </c>
      <c r="C65" s="3">
        <v>2</v>
      </c>
    </row>
    <row r="66" spans="1:5" x14ac:dyDescent="0.2">
      <c r="A66" s="2">
        <v>3</v>
      </c>
      <c r="B66" s="8">
        <v>3</v>
      </c>
      <c r="C66" s="3">
        <v>0</v>
      </c>
    </row>
    <row r="67" spans="1:5" x14ac:dyDescent="0.2">
      <c r="A67" s="2">
        <v>4</v>
      </c>
      <c r="B67" s="8">
        <v>4</v>
      </c>
      <c r="C67" s="3">
        <v>0</v>
      </c>
    </row>
    <row r="68" spans="1:5" x14ac:dyDescent="0.2">
      <c r="A68" s="2">
        <v>5</v>
      </c>
      <c r="C68" s="3">
        <v>1</v>
      </c>
    </row>
    <row r="69" spans="1:5" x14ac:dyDescent="0.2">
      <c r="A69" s="2">
        <v>6</v>
      </c>
      <c r="C69" s="3">
        <v>1</v>
      </c>
    </row>
    <row r="70" spans="1:5" x14ac:dyDescent="0.2">
      <c r="A70" s="2">
        <v>7</v>
      </c>
      <c r="C70" s="3">
        <v>2</v>
      </c>
    </row>
    <row r="75" spans="1:5" x14ac:dyDescent="0.2">
      <c r="B75" t="s">
        <v>4</v>
      </c>
    </row>
    <row r="77" spans="1:5" ht="51" x14ac:dyDescent="0.2">
      <c r="B77" s="1" t="s">
        <v>0</v>
      </c>
      <c r="C77" s="1" t="s">
        <v>1</v>
      </c>
      <c r="D77" s="1" t="s">
        <v>0</v>
      </c>
      <c r="E77" s="1" t="s">
        <v>1</v>
      </c>
    </row>
    <row r="78" spans="1:5" x14ac:dyDescent="0.2">
      <c r="B78" s="3">
        <f>(D64/D64)*100</f>
        <v>100</v>
      </c>
      <c r="C78" s="3">
        <f>(E64/D64)*100</f>
        <v>28.571428571428569</v>
      </c>
      <c r="D78" s="2">
        <f>(F64/D64)*100</f>
        <v>16.49572197684645</v>
      </c>
      <c r="E78" s="2">
        <f>(G64/D64)*100</f>
        <v>23.328473740792173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FR PANLS E,F,K,L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2022-05-13T03:59:17Z</dcterms:created>
  <dcterms:modified xsi:type="dcterms:W3CDTF">2022-05-13T06:18:28Z</dcterms:modified>
</cp:coreProperties>
</file>